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5\БЮДЖЕТ 2025-2026\ВНЕСЕНИЕ ПРОЕКТА БЮДЖЕТА\МАТЕРИАЛЫ\Расчет ИМБТ 2025-2027 гг\"/>
    </mc:Choice>
  </mc:AlternateContent>
  <bookViews>
    <workbookView xWindow="0" yWindow="0" windowWidth="28800" windowHeight="12300" tabRatio="500"/>
  </bookViews>
  <sheets>
    <sheet name="ИМБТ 2025" sheetId="2" r:id="rId1"/>
  </sheets>
  <definedNames>
    <definedName name="___xlfn_COUNTIFS">#N/A</definedName>
    <definedName name="__xlfn_COUNTIFS">NA()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6" i="2" l="1"/>
  <c r="G15" i="2"/>
  <c r="G14" i="2"/>
  <c r="G13" i="2"/>
  <c r="G12" i="2"/>
  <c r="G11" i="2"/>
  <c r="G10" i="2"/>
  <c r="G9" i="2"/>
  <c r="G8" i="2"/>
  <c r="G7" i="2"/>
  <c r="K17" i="2" l="1"/>
  <c r="C17" i="2"/>
  <c r="J16" i="2"/>
  <c r="L16" i="2"/>
  <c r="J15" i="2"/>
  <c r="J14" i="2"/>
  <c r="J13" i="2"/>
  <c r="L13" i="2"/>
  <c r="J12" i="2"/>
  <c r="L12" i="2"/>
  <c r="J11" i="2"/>
  <c r="J10" i="2"/>
  <c r="L10" i="2"/>
  <c r="J9" i="2"/>
  <c r="L9" i="2"/>
  <c r="J8" i="2"/>
  <c r="L8" i="2"/>
  <c r="J7" i="2"/>
  <c r="L7" i="2" s="1"/>
  <c r="L11" i="2" l="1"/>
  <c r="G17" i="2"/>
  <c r="L15" i="2"/>
  <c r="L14" i="2"/>
  <c r="J17" i="2"/>
  <c r="L17" i="2" l="1"/>
</calcChain>
</file>

<file path=xl/sharedStrings.xml><?xml version="1.0" encoding="utf-8"?>
<sst xmlns="http://schemas.openxmlformats.org/spreadsheetml/2006/main" count="48" uniqueCount="48">
  <si>
    <t>рублей</t>
  </si>
  <si>
    <t>№
 п/п</t>
  </si>
  <si>
    <t>Наименование поселения Нижнеомского муниципального района Омской области</t>
  </si>
  <si>
    <t>Среднегодовая численность работников поселения (ед.)</t>
  </si>
  <si>
    <t>Количество месяцев работы работников в текущем году</t>
  </si>
  <si>
    <t>Фонд оплаты труда в соответствии с договорами гражданско-правового характера на выполнение работ, связанных с эксплуатацией водопроводных сетей, заключенными с физическими лицами</t>
  </si>
  <si>
    <t>Планируемое количество расхода электроэнер-гии (кВт.ч)</t>
  </si>
  <si>
    <t>Планируемое значение нерегулируемой цены за электроэнергию (руб.)</t>
  </si>
  <si>
    <t>Расходы на оплату электроэнергии для водоснабжения населения</t>
  </si>
  <si>
    <t>фактические дополнительные расходы, связанные с организацией в границах поселения водоснабжения</t>
  </si>
  <si>
    <t>Размер иного межбюджетного трансферта на организацию в границах поселения водоснабжения населения в пределах полномочий, установленных законодательством Российской Федерацией</t>
  </si>
  <si>
    <t>Чi</t>
  </si>
  <si>
    <t>К</t>
  </si>
  <si>
    <t>КкВт.чi</t>
  </si>
  <si>
    <t>НЦ</t>
  </si>
  <si>
    <t xml:space="preserve">ФРi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</si>
  <si>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</si>
  <si>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</si>
  <si>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</si>
  <si>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</si>
  <si>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</si>
  <si>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</si>
  <si>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</si>
  <si>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</si>
  <si>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</si>
  <si>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</si>
  <si>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</si>
  <si>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</si>
  <si>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</si>
  <si>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</si>
  <si>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</si>
  <si>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</si>
  <si>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</si>
  <si>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</si>
  <si>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</si>
  <si>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</si>
  <si>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Всего:</t>
  </si>
  <si>
    <t>*МРОТ для расчета принимается равным 22 128,30 рублей; размер начислений на выплаты по оплате труда - 30,2%</t>
  </si>
  <si>
    <t>22 128,30+30,2%=28 811,05</t>
  </si>
  <si>
    <t>Н</t>
  </si>
  <si>
    <t>Минимальный размер оплаты труда в соответствии с действующим законодательством (руб.)</t>
  </si>
  <si>
    <t>МРОТ</t>
  </si>
  <si>
    <t>Размер начислений на выплаты по оплате труда (руб.)</t>
  </si>
  <si>
    <t>12</t>
  </si>
  <si>
    <t>ФОТвнi  (гр.4+гр.5)*гр3*гр.6</t>
  </si>
  <si>
    <t>Расчет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                                                                                                                                             на 2025 год</t>
  </si>
  <si>
    <t xml:space="preserve"> РЭвi   (гр.8*гр.9)</t>
  </si>
  <si>
    <t>ИМБТвнi (гр.7+гр.10+гр.11)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</si>
</sst>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_р_.;\-#,##0.00_р_."/>
  </numFmts>
  <fonts count="23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99FF66"/>
        <bgColor rgb="FFCCFFCC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22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22" fillId="0" borderId="10">
      <alignment horizontal="right" vertical="top"/>
    </xf>
    <xf numFmtId="49" fontId="18" fillId="20" borderId="10">
      <alignment horizontal="left" vertical="top"/>
    </xf>
    <xf numFmtId="0" fontId="18" fillId="11" borderId="10">
      <alignment horizontal="left" vertical="top" wrapText="1"/>
    </xf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8" fillId="6" borderId="10">
      <alignment horizontal="left" vertical="top" wrapText="1"/>
    </xf>
  </cellStyleXfs>
  <cellXfs count="24">
    <xf numFmtId="0" fontId="0" fillId="0" borderId="0" xfId="0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wrapText="1"/>
    </xf>
    <xf numFmtId="49" fontId="21" fillId="0" borderId="10" xfId="50" applyNumberFormat="1" applyFont="1" applyBorder="1" applyAlignment="1">
      <alignment horizontal="center" wrapText="1"/>
    </xf>
    <xf numFmtId="49" fontId="21" fillId="24" borderId="10" xfId="50" applyNumberFormat="1" applyFont="1" applyFill="1" applyBorder="1" applyAlignment="1">
      <alignment horizontal="center" wrapText="1"/>
    </xf>
    <xf numFmtId="49" fontId="21" fillId="25" borderId="10" xfId="50" applyNumberFormat="1" applyFont="1" applyFill="1" applyBorder="1" applyAlignment="1">
      <alignment horizontal="center" wrapText="1"/>
    </xf>
    <xf numFmtId="49" fontId="21" fillId="26" borderId="10" xfId="50" applyNumberFormat="1" applyFont="1" applyFill="1" applyBorder="1" applyAlignment="1">
      <alignment horizontal="center" wrapText="1"/>
    </xf>
    <xf numFmtId="0" fontId="20" fillId="0" borderId="0" xfId="0" applyFont="1"/>
    <xf numFmtId="0" fontId="20" fillId="26" borderId="10" xfId="0" applyFont="1" applyFill="1" applyBorder="1"/>
    <xf numFmtId="49" fontId="21" fillId="26" borderId="10" xfId="50" applyNumberFormat="1" applyFont="1" applyFill="1" applyBorder="1" applyAlignment="1">
      <alignment wrapText="1"/>
    </xf>
    <xf numFmtId="0" fontId="20" fillId="25" borderId="10" xfId="0" applyFont="1" applyFill="1" applyBorder="1" applyAlignment="1">
      <alignment horizontal="center"/>
    </xf>
    <xf numFmtId="0" fontId="20" fillId="0" borderId="10" xfId="0" applyFont="1" applyBorder="1"/>
    <xf numFmtId="0" fontId="20" fillId="0" borderId="11" xfId="0" applyFont="1" applyBorder="1" applyAlignment="1" applyProtection="1">
      <alignment horizontal="left" vertical="center" wrapText="1"/>
      <protection hidden="1"/>
    </xf>
    <xf numFmtId="4" fontId="21" fillId="0" borderId="10" xfId="50" applyNumberFormat="1" applyFont="1" applyBorder="1" applyAlignment="1">
      <alignment horizontal="center"/>
    </xf>
    <xf numFmtId="3" fontId="21" fillId="0" borderId="10" xfId="50" applyNumberFormat="1" applyFont="1" applyBorder="1" applyAlignment="1">
      <alignment horizontal="center"/>
    </xf>
    <xf numFmtId="4" fontId="21" fillId="24" borderId="10" xfId="50" applyNumberFormat="1" applyFont="1" applyFill="1" applyBorder="1" applyAlignment="1">
      <alignment horizontal="center"/>
    </xf>
    <xf numFmtId="164" fontId="21" fillId="0" borderId="10" xfId="50" applyNumberFormat="1" applyFont="1" applyBorder="1" applyAlignment="1">
      <alignment horizontal="center"/>
    </xf>
    <xf numFmtId="4" fontId="21" fillId="26" borderId="10" xfId="50" applyNumberFormat="1" applyFont="1" applyFill="1" applyBorder="1" applyAlignment="1">
      <alignment horizontal="center"/>
    </xf>
    <xf numFmtId="0" fontId="20" fillId="25" borderId="11" xfId="0" applyFont="1" applyFill="1" applyBorder="1" applyAlignment="1" applyProtection="1">
      <alignment horizontal="left" vertical="center" wrapText="1"/>
      <protection hidden="1"/>
    </xf>
    <xf numFmtId="4" fontId="20" fillId="0" borderId="10" xfId="50" applyNumberFormat="1" applyFont="1" applyBorder="1" applyAlignment="1">
      <alignment horizontal="center"/>
    </xf>
    <xf numFmtId="165" fontId="20" fillId="0" borderId="10" xfId="50" applyNumberFormat="1" applyFont="1" applyBorder="1" applyAlignment="1">
      <alignment horizontal="center"/>
    </xf>
    <xf numFmtId="0" fontId="21" fillId="26" borderId="10" xfId="50" applyFont="1" applyFill="1" applyBorder="1"/>
    <xf numFmtId="0" fontId="21" fillId="26" borderId="10" xfId="50" applyFont="1" applyFill="1" applyBorder="1" applyAlignment="1">
      <alignment horizontal="center"/>
    </xf>
    <xf numFmtId="0" fontId="20" fillId="0" borderId="0" xfId="0" applyFont="1" applyBorder="1" applyAlignment="1">
      <alignment horizontal="center" wrapText="1"/>
    </xf>
  </cellXfs>
  <cellStyles count="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Заголовки полей" xfId="43"/>
    <cellStyle name="Заголовок меры" xfId="44"/>
    <cellStyle name="Обычный" xfId="0" builtinId="0"/>
    <cellStyle name="Обычный 2" xfId="45"/>
    <cellStyle name="Обычный 2 2" xfId="46"/>
    <cellStyle name="Обычный 2 4" xfId="47"/>
    <cellStyle name="Обычный 2 6" xfId="48"/>
    <cellStyle name="Обычный 2 6 2" xfId="49"/>
    <cellStyle name="Обычный 3" xfId="50"/>
    <cellStyle name="Элементы осей" xfId="5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0"/>
  <sheetViews>
    <sheetView tabSelected="1" zoomScaleNormal="100" workbookViewId="0">
      <selection activeCell="A2" sqref="A2:L2"/>
    </sheetView>
  </sheetViews>
  <sheetFormatPr defaultColWidth="8.85546875" defaultRowHeight="12.75" x14ac:dyDescent="0.2"/>
  <cols>
    <col min="1" max="1" width="5.85546875" customWidth="1"/>
    <col min="2" max="2" width="33.5703125" customWidth="1"/>
    <col min="3" max="3" width="18.85546875" customWidth="1"/>
    <col min="4" max="4" width="19.140625" customWidth="1"/>
    <col min="5" max="5" width="15.85546875" customWidth="1"/>
    <col min="6" max="6" width="15.5703125" customWidth="1"/>
    <col min="7" max="7" width="29.42578125" customWidth="1"/>
    <col min="8" max="8" width="16.5703125" customWidth="1"/>
    <col min="9" max="9" width="19.7109375" customWidth="1"/>
    <col min="10" max="11" width="20.140625" customWidth="1"/>
    <col min="12" max="12" width="28.5703125" customWidth="1"/>
  </cols>
  <sheetData>
    <row r="2" spans="1:12" ht="45" customHeight="1" x14ac:dyDescent="0.3">
      <c r="A2" s="23" t="s">
        <v>45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18.75" x14ac:dyDescent="0.3">
      <c r="L3" s="1" t="s">
        <v>0</v>
      </c>
    </row>
    <row r="4" spans="1:12" s="7" customFormat="1" ht="222" customHeight="1" x14ac:dyDescent="0.3">
      <c r="A4" s="2" t="s">
        <v>1</v>
      </c>
      <c r="B4" s="3" t="s">
        <v>2</v>
      </c>
      <c r="C4" s="3" t="s">
        <v>3</v>
      </c>
      <c r="D4" s="3" t="s">
        <v>40</v>
      </c>
      <c r="E4" s="3" t="s">
        <v>42</v>
      </c>
      <c r="F4" s="3" t="s">
        <v>4</v>
      </c>
      <c r="G4" s="4" t="s">
        <v>5</v>
      </c>
      <c r="H4" s="3" t="s">
        <v>6</v>
      </c>
      <c r="I4" s="5" t="s">
        <v>7</v>
      </c>
      <c r="J4" s="4" t="s">
        <v>8</v>
      </c>
      <c r="K4" s="4" t="s">
        <v>9</v>
      </c>
      <c r="L4" s="6" t="s">
        <v>10</v>
      </c>
    </row>
    <row r="5" spans="1:12" s="7" customFormat="1" ht="40.5" customHeight="1" x14ac:dyDescent="0.3">
      <c r="A5" s="8"/>
      <c r="B5" s="9"/>
      <c r="C5" s="6" t="s">
        <v>11</v>
      </c>
      <c r="D5" s="6" t="s">
        <v>41</v>
      </c>
      <c r="E5" s="6" t="s">
        <v>39</v>
      </c>
      <c r="F5" s="6" t="s">
        <v>12</v>
      </c>
      <c r="G5" s="6" t="s">
        <v>44</v>
      </c>
      <c r="H5" s="6" t="s">
        <v>13</v>
      </c>
      <c r="I5" s="6" t="s">
        <v>14</v>
      </c>
      <c r="J5" s="6" t="s">
        <v>46</v>
      </c>
      <c r="K5" s="6" t="s">
        <v>15</v>
      </c>
      <c r="L5" s="6" t="s">
        <v>47</v>
      </c>
    </row>
    <row r="6" spans="1:12" s="7" customFormat="1" ht="17.25" customHeight="1" x14ac:dyDescent="0.3">
      <c r="A6" s="10">
        <v>1</v>
      </c>
      <c r="B6" s="5" t="s">
        <v>16</v>
      </c>
      <c r="C6" s="5" t="s">
        <v>17</v>
      </c>
      <c r="D6" s="5" t="s">
        <v>18</v>
      </c>
      <c r="E6" s="5" t="s">
        <v>19</v>
      </c>
      <c r="F6" s="5" t="s">
        <v>20</v>
      </c>
      <c r="G6" s="4" t="s">
        <v>21</v>
      </c>
      <c r="H6" s="5" t="s">
        <v>22</v>
      </c>
      <c r="I6" s="5" t="s">
        <v>23</v>
      </c>
      <c r="J6" s="4" t="s">
        <v>24</v>
      </c>
      <c r="K6" s="4" t="s">
        <v>25</v>
      </c>
      <c r="L6" s="6" t="s">
        <v>43</v>
      </c>
    </row>
    <row r="7" spans="1:12" s="7" customFormat="1" ht="40.5" customHeight="1" x14ac:dyDescent="0.3">
      <c r="A7" s="11">
        <v>1</v>
      </c>
      <c r="B7" s="12" t="s">
        <v>26</v>
      </c>
      <c r="C7" s="13">
        <v>1.7</v>
      </c>
      <c r="D7" s="13">
        <v>22128.3</v>
      </c>
      <c r="E7" s="13">
        <v>6682.75</v>
      </c>
      <c r="F7" s="14">
        <v>12</v>
      </c>
      <c r="G7" s="15">
        <f>(D7+E7)*C7*F7</f>
        <v>587745.41999999993</v>
      </c>
      <c r="H7" s="16">
        <v>47142.857000000004</v>
      </c>
      <c r="I7" s="13">
        <v>7</v>
      </c>
      <c r="J7" s="15">
        <f t="shared" ref="J7:J16" si="0">H7*I7</f>
        <v>329999.99900000001</v>
      </c>
      <c r="K7" s="15">
        <v>0</v>
      </c>
      <c r="L7" s="17">
        <f t="shared" ref="L7:L16" si="1">G7+J7+K7</f>
        <v>917745.41899999999</v>
      </c>
    </row>
    <row r="8" spans="1:12" s="7" customFormat="1" ht="40.5" customHeight="1" x14ac:dyDescent="0.3">
      <c r="A8" s="11">
        <v>2</v>
      </c>
      <c r="B8" s="12" t="s">
        <v>27</v>
      </c>
      <c r="C8" s="13">
        <v>1</v>
      </c>
      <c r="D8" s="13">
        <v>22128.3</v>
      </c>
      <c r="E8" s="13">
        <v>6682.75</v>
      </c>
      <c r="F8" s="14">
        <v>12</v>
      </c>
      <c r="G8" s="15">
        <f t="shared" ref="G8:G16" si="2">(D8+E8)*C8*F8</f>
        <v>345732.6</v>
      </c>
      <c r="H8" s="16">
        <v>35714.286</v>
      </c>
      <c r="I8" s="13">
        <v>7</v>
      </c>
      <c r="J8" s="15">
        <f t="shared" si="0"/>
        <v>250000.00200000001</v>
      </c>
      <c r="K8" s="15">
        <v>0</v>
      </c>
      <c r="L8" s="17">
        <f t="shared" si="1"/>
        <v>595732.60199999996</v>
      </c>
    </row>
    <row r="9" spans="1:12" s="7" customFormat="1" ht="40.5" customHeight="1" x14ac:dyDescent="0.3">
      <c r="A9" s="11">
        <v>3</v>
      </c>
      <c r="B9" s="18" t="s">
        <v>28</v>
      </c>
      <c r="C9" s="13">
        <v>0</v>
      </c>
      <c r="D9" s="13">
        <v>22128.3</v>
      </c>
      <c r="E9" s="13">
        <v>6682.75</v>
      </c>
      <c r="F9" s="14">
        <v>0</v>
      </c>
      <c r="G9" s="15">
        <f t="shared" si="2"/>
        <v>0</v>
      </c>
      <c r="H9" s="16">
        <v>0</v>
      </c>
      <c r="I9" s="13">
        <v>7</v>
      </c>
      <c r="J9" s="15">
        <f t="shared" si="0"/>
        <v>0</v>
      </c>
      <c r="K9" s="15">
        <v>1000</v>
      </c>
      <c r="L9" s="17">
        <f t="shared" si="1"/>
        <v>1000</v>
      </c>
    </row>
    <row r="10" spans="1:12" s="7" customFormat="1" ht="40.5" customHeight="1" x14ac:dyDescent="0.3">
      <c r="A10" s="11">
        <v>4</v>
      </c>
      <c r="B10" s="12" t="s">
        <v>29</v>
      </c>
      <c r="C10" s="13">
        <v>0.38</v>
      </c>
      <c r="D10" s="13">
        <v>22128.3</v>
      </c>
      <c r="E10" s="13">
        <v>6682.75</v>
      </c>
      <c r="F10" s="14">
        <v>12</v>
      </c>
      <c r="G10" s="15">
        <f t="shared" si="2"/>
        <v>131378.38800000001</v>
      </c>
      <c r="H10" s="16">
        <v>2142.857</v>
      </c>
      <c r="I10" s="13">
        <v>7</v>
      </c>
      <c r="J10" s="15">
        <f t="shared" si="0"/>
        <v>14999.999</v>
      </c>
      <c r="K10" s="15">
        <v>0</v>
      </c>
      <c r="L10" s="17">
        <f t="shared" si="1"/>
        <v>146378.38700000002</v>
      </c>
    </row>
    <row r="11" spans="1:12" s="7" customFormat="1" ht="40.5" customHeight="1" x14ac:dyDescent="0.3">
      <c r="A11" s="11">
        <v>5</v>
      </c>
      <c r="B11" s="12" t="s">
        <v>30</v>
      </c>
      <c r="C11" s="13">
        <v>0.45</v>
      </c>
      <c r="D11" s="13">
        <v>22128.3</v>
      </c>
      <c r="E11" s="13">
        <v>6682.75</v>
      </c>
      <c r="F11" s="14">
        <v>12</v>
      </c>
      <c r="G11" s="15">
        <f t="shared" si="2"/>
        <v>155579.66999999998</v>
      </c>
      <c r="H11" s="16">
        <v>20500</v>
      </c>
      <c r="I11" s="13">
        <v>7</v>
      </c>
      <c r="J11" s="15">
        <f t="shared" si="0"/>
        <v>143500</v>
      </c>
      <c r="K11" s="15">
        <v>0</v>
      </c>
      <c r="L11" s="17">
        <f t="shared" si="1"/>
        <v>299079.67</v>
      </c>
    </row>
    <row r="12" spans="1:12" s="7" customFormat="1" ht="40.5" customHeight="1" x14ac:dyDescent="0.3">
      <c r="A12" s="11">
        <v>6</v>
      </c>
      <c r="B12" s="12" t="s">
        <v>31</v>
      </c>
      <c r="C12" s="19">
        <v>0.3</v>
      </c>
      <c r="D12" s="13">
        <v>22128.3</v>
      </c>
      <c r="E12" s="13">
        <v>6682.75</v>
      </c>
      <c r="F12" s="14">
        <v>12</v>
      </c>
      <c r="G12" s="15">
        <f t="shared" si="2"/>
        <v>103719.77999999998</v>
      </c>
      <c r="H12" s="16">
        <v>12142.857</v>
      </c>
      <c r="I12" s="13">
        <v>7</v>
      </c>
      <c r="J12" s="15">
        <f t="shared" si="0"/>
        <v>84999.998999999996</v>
      </c>
      <c r="K12" s="15">
        <v>0</v>
      </c>
      <c r="L12" s="17">
        <f t="shared" si="1"/>
        <v>188719.77899999998</v>
      </c>
    </row>
    <row r="13" spans="1:12" s="7" customFormat="1" ht="40.5" customHeight="1" x14ac:dyDescent="0.3">
      <c r="A13" s="11">
        <v>7</v>
      </c>
      <c r="B13" s="12" t="s">
        <v>32</v>
      </c>
      <c r="C13" s="13">
        <v>0.25</v>
      </c>
      <c r="D13" s="13">
        <v>22128.3</v>
      </c>
      <c r="E13" s="13">
        <v>6682.75</v>
      </c>
      <c r="F13" s="14">
        <v>12</v>
      </c>
      <c r="G13" s="15">
        <f t="shared" si="2"/>
        <v>86433.15</v>
      </c>
      <c r="H13" s="16">
        <v>41428.571000000004</v>
      </c>
      <c r="I13" s="13">
        <v>7</v>
      </c>
      <c r="J13" s="15">
        <f t="shared" si="0"/>
        <v>289999.99700000003</v>
      </c>
      <c r="K13" s="15">
        <v>0</v>
      </c>
      <c r="L13" s="17">
        <f t="shared" si="1"/>
        <v>376433.147</v>
      </c>
    </row>
    <row r="14" spans="1:12" s="7" customFormat="1" ht="40.5" customHeight="1" x14ac:dyDescent="0.3">
      <c r="A14" s="11">
        <v>8</v>
      </c>
      <c r="B14" s="12" t="s">
        <v>33</v>
      </c>
      <c r="C14" s="13">
        <v>3</v>
      </c>
      <c r="D14" s="13">
        <v>22128.3</v>
      </c>
      <c r="E14" s="13">
        <v>6682.75</v>
      </c>
      <c r="F14" s="14">
        <v>12</v>
      </c>
      <c r="G14" s="15">
        <f t="shared" si="2"/>
        <v>1037197.7999999999</v>
      </c>
      <c r="H14" s="16">
        <v>38107.546000000002</v>
      </c>
      <c r="I14" s="13">
        <v>7</v>
      </c>
      <c r="J14" s="15">
        <f t="shared" si="0"/>
        <v>266752.82200000004</v>
      </c>
      <c r="K14" s="15">
        <v>0</v>
      </c>
      <c r="L14" s="17">
        <f t="shared" si="1"/>
        <v>1303950.622</v>
      </c>
    </row>
    <row r="15" spans="1:12" s="7" customFormat="1" ht="40.5" customHeight="1" x14ac:dyDescent="0.3">
      <c r="A15" s="11">
        <v>9</v>
      </c>
      <c r="B15" s="18" t="s">
        <v>34</v>
      </c>
      <c r="C15" s="20">
        <v>1.38</v>
      </c>
      <c r="D15" s="13">
        <v>22128.3</v>
      </c>
      <c r="E15" s="13">
        <v>6682.75</v>
      </c>
      <c r="F15" s="14">
        <v>12</v>
      </c>
      <c r="G15" s="15">
        <f t="shared" si="2"/>
        <v>477110.98799999995</v>
      </c>
      <c r="H15" s="16">
        <v>92610.191999999995</v>
      </c>
      <c r="I15" s="13">
        <v>7</v>
      </c>
      <c r="J15" s="15">
        <f t="shared" si="0"/>
        <v>648271.34399999992</v>
      </c>
      <c r="K15" s="15">
        <v>0</v>
      </c>
      <c r="L15" s="17">
        <f t="shared" si="1"/>
        <v>1125382.3319999999</v>
      </c>
    </row>
    <row r="16" spans="1:12" s="7" customFormat="1" ht="40.5" customHeight="1" x14ac:dyDescent="0.3">
      <c r="A16" s="11">
        <v>10</v>
      </c>
      <c r="B16" s="18" t="s">
        <v>35</v>
      </c>
      <c r="C16" s="19">
        <v>0.3</v>
      </c>
      <c r="D16" s="13">
        <v>22128.3</v>
      </c>
      <c r="E16" s="13">
        <v>6682.75</v>
      </c>
      <c r="F16" s="14">
        <v>12</v>
      </c>
      <c r="G16" s="15">
        <f t="shared" si="2"/>
        <v>103719.77999999998</v>
      </c>
      <c r="H16" s="16">
        <v>6000</v>
      </c>
      <c r="I16" s="13">
        <v>7</v>
      </c>
      <c r="J16" s="15">
        <f t="shared" si="0"/>
        <v>42000</v>
      </c>
      <c r="K16" s="15">
        <v>0</v>
      </c>
      <c r="L16" s="17">
        <f t="shared" si="1"/>
        <v>145719.77999999997</v>
      </c>
    </row>
    <row r="17" spans="1:12" s="7" customFormat="1" ht="27" customHeight="1" x14ac:dyDescent="0.3">
      <c r="A17" s="8"/>
      <c r="B17" s="21" t="s">
        <v>36</v>
      </c>
      <c r="C17" s="17">
        <f>SUM(C7:C16)</f>
        <v>8.7600000000000016</v>
      </c>
      <c r="D17" s="22"/>
      <c r="E17" s="22"/>
      <c r="F17" s="22"/>
      <c r="G17" s="17">
        <f>SUM(G7:G16)</f>
        <v>3028617.5759999994</v>
      </c>
      <c r="H17" s="22"/>
      <c r="I17" s="22"/>
      <c r="J17" s="17">
        <f>SUM(J7:J16)</f>
        <v>2070524.162</v>
      </c>
      <c r="K17" s="17">
        <f>SUM(K7:K16)</f>
        <v>1000</v>
      </c>
      <c r="L17" s="17">
        <f>SUM(L7:L16)</f>
        <v>5100141.7379999999</v>
      </c>
    </row>
    <row r="18" spans="1:12" s="7" customFormat="1" ht="18.75" x14ac:dyDescent="0.3"/>
    <row r="19" spans="1:12" ht="18.75" x14ac:dyDescent="0.3">
      <c r="B19" s="7" t="s">
        <v>37</v>
      </c>
    </row>
    <row r="20" spans="1:12" ht="18.75" x14ac:dyDescent="0.3">
      <c r="B20" s="7" t="s">
        <v>38</v>
      </c>
    </row>
  </sheetData>
  <mergeCells count="1">
    <mergeCell ref="A2:L2"/>
  </mergeCells>
  <pageMargins left="0.7" right="0.7" top="0.75" bottom="0.75" header="0.511811023622047" footer="0.511811023622047"/>
  <pageSetup paperSize="9" scale="5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ИМБТ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Администратор</dc:creator>
  <dc:description/>
  <cp:lastModifiedBy>User</cp:lastModifiedBy>
  <cp:revision>10</cp:revision>
  <cp:lastPrinted>2024-11-12T11:08:01Z</cp:lastPrinted>
  <dcterms:created xsi:type="dcterms:W3CDTF">2013-11-15T09:40:24Z</dcterms:created>
  <dcterms:modified xsi:type="dcterms:W3CDTF">2024-11-12T11:09:58Z</dcterms:modified>
  <dc:language>ru-RU</dc:language>
</cp:coreProperties>
</file>